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otr\Desktop\"/>
    </mc:Choice>
  </mc:AlternateContent>
  <bookViews>
    <workbookView xWindow="0" yWindow="0" windowWidth="23040" windowHeight="9408"/>
  </bookViews>
  <sheets>
    <sheet name="kalkulator" sheetId="1" r:id="rId1"/>
    <sheet name="przykład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C18" i="1" s="1"/>
  <c r="C31" i="1"/>
  <c r="D30" i="1"/>
  <c r="C30" i="1" s="1"/>
  <c r="D29" i="1"/>
  <c r="C29" i="1" s="1"/>
  <c r="D28" i="1"/>
  <c r="C28" i="1" s="1"/>
  <c r="C24" i="2" l="1"/>
  <c r="C17" i="2"/>
  <c r="C18" i="2" s="1"/>
  <c r="C16" i="2"/>
  <c r="C25" i="1" l="1"/>
  <c r="C19" i="1"/>
</calcChain>
</file>

<file path=xl/sharedStrings.xml><?xml version="1.0" encoding="utf-8"?>
<sst xmlns="http://schemas.openxmlformats.org/spreadsheetml/2006/main" count="54" uniqueCount="34">
  <si>
    <t>Kwota:</t>
  </si>
  <si>
    <t>Oprocentowanie nominalne:</t>
  </si>
  <si>
    <t>Autor:</t>
  </si>
  <si>
    <t>PLN</t>
  </si>
  <si>
    <t>%</t>
  </si>
  <si>
    <t>dni</t>
  </si>
  <si>
    <t>Czas trwania:</t>
  </si>
  <si>
    <t>Odsetki brutto:</t>
  </si>
  <si>
    <t>Odsetki po podatku:</t>
  </si>
  <si>
    <t>Kwota + odsetki:</t>
  </si>
  <si>
    <t>Ile dni?</t>
  </si>
  <si>
    <t>Wynik:</t>
  </si>
  <si>
    <t>Data początkowa (rrrr-mm-dd):</t>
  </si>
  <si>
    <t>Data końcowa (rrrr-mm-dd):</t>
  </si>
  <si>
    <t>Kalkulator zysku z inwestycji - lokaty, konta oszczędnościowego</t>
  </si>
  <si>
    <t>www.wktorymbanku.pl/</t>
  </si>
  <si>
    <t>Kluczowe parametry lokaty</t>
  </si>
  <si>
    <t>rrrr-mm-dd</t>
  </si>
  <si>
    <t>Wyniki</t>
  </si>
  <si>
    <t>Kalkulator zysku z inwestycji - lokaty, konta oszczędnościowego - kalkulacja przykładowa</t>
  </si>
  <si>
    <t>Kwota lokaty lub inwestycji na konto</t>
  </si>
  <si>
    <t>Nominalne oprocentowanie</t>
  </si>
  <si>
    <t>liczba dni - możesz skorzystać  kalkulatora dni poniżej</t>
  </si>
  <si>
    <t>data, w której chcesz ulokować środki</t>
  </si>
  <si>
    <t>data końca lokaty (okresu inwestycji) - np. 3 miesięce później</t>
  </si>
  <si>
    <t>Wartość odsetek przed podatkiem</t>
  </si>
  <si>
    <t>Wartość odsetek, jaką otrzymasz</t>
  </si>
  <si>
    <t>Łącza suma jaką otrzymasz po zakończeniu lokaty</t>
  </si>
  <si>
    <t>Kapitalizacja:</t>
  </si>
  <si>
    <t>wybierz</t>
  </si>
  <si>
    <t>dzienna</t>
  </si>
  <si>
    <t>miesięczna</t>
  </si>
  <si>
    <t>kwartalna</t>
  </si>
  <si>
    <t>na koniec okresu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</si>
</sst>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"/>
    <numFmt numFmtId="165" formatCode="##,##0.00;\(##,##0.00\);\-"/>
    <numFmt numFmtId="166" formatCode="##,##0;\(##,##0\);\-"/>
    <numFmt numFmtId="168" formatCode="#,###.00"/>
    <numFmt numFmtId="171" formatCode="0.0000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0"/>
      <color rgb="FF25497F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u/>
      <sz val="10"/>
      <color theme="10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9" fillId="0" borderId="0" xfId="1" applyFont="1" applyAlignment="1" applyProtection="1">
      <alignment horizontal="left"/>
    </xf>
    <xf numFmtId="0" fontId="4" fillId="0" borderId="0" xfId="0" applyFont="1" applyBorder="1" applyProtection="1"/>
    <xf numFmtId="0" fontId="4" fillId="0" borderId="0" xfId="0" applyFont="1" applyFill="1" applyProtection="1"/>
    <xf numFmtId="0" fontId="4" fillId="0" borderId="0" xfId="0" applyFont="1" applyFill="1" applyBorder="1" applyProtection="1"/>
    <xf numFmtId="164" fontId="4" fillId="3" borderId="9" xfId="0" applyNumberFormat="1" applyFont="1" applyFill="1" applyBorder="1" applyAlignment="1" applyProtection="1">
      <alignment horizontal="center" vertical="center"/>
      <protection locked="0"/>
    </xf>
    <xf numFmtId="10" fontId="4" fillId="3" borderId="9" xfId="0" applyNumberFormat="1" applyFont="1" applyFill="1" applyBorder="1" applyAlignment="1" applyProtection="1">
      <alignment horizontal="center" vertical="center"/>
      <protection locked="0"/>
    </xf>
    <xf numFmtId="165" fontId="4" fillId="4" borderId="9" xfId="0" applyNumberFormat="1" applyFont="1" applyFill="1" applyBorder="1" applyAlignment="1">
      <alignment horizontal="center" vertical="center"/>
    </xf>
    <xf numFmtId="165" fontId="7" fillId="4" borderId="9" xfId="0" applyNumberFormat="1" applyFont="1" applyFill="1" applyBorder="1" applyAlignment="1">
      <alignment horizontal="center" vertical="center"/>
    </xf>
    <xf numFmtId="14" fontId="4" fillId="3" borderId="9" xfId="0" applyNumberFormat="1" applyFont="1" applyFill="1" applyBorder="1" applyAlignment="1" applyProtection="1">
      <alignment horizontal="center" vertical="center"/>
      <protection locked="0"/>
    </xf>
    <xf numFmtId="166" fontId="4" fillId="4" borderId="9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0" applyFont="1" applyBorder="1" applyProtection="1"/>
    <xf numFmtId="0" fontId="4" fillId="0" borderId="2" xfId="0" applyFont="1" applyBorder="1" applyProtection="1"/>
    <xf numFmtId="0" fontId="4" fillId="0" borderId="3" xfId="0" applyFont="1" applyBorder="1" applyAlignment="1" applyProtection="1">
      <alignment horizontal="center"/>
    </xf>
    <xf numFmtId="0" fontId="4" fillId="0" borderId="4" xfId="0" applyFont="1" applyFill="1" applyBorder="1" applyProtection="1"/>
    <xf numFmtId="0" fontId="4" fillId="0" borderId="5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right"/>
    </xf>
    <xf numFmtId="0" fontId="5" fillId="0" borderId="5" xfId="0" applyFont="1" applyFill="1" applyBorder="1" applyAlignment="1" applyProtection="1">
      <alignment horizontal="center"/>
    </xf>
    <xf numFmtId="0" fontId="7" fillId="0" borderId="4" xfId="0" applyFont="1" applyFill="1" applyBorder="1" applyProtection="1"/>
    <xf numFmtId="0" fontId="7" fillId="0" borderId="4" xfId="0" applyFont="1" applyFill="1" applyBorder="1" applyAlignment="1" applyProtection="1">
      <alignment horizontal="right"/>
    </xf>
    <xf numFmtId="0" fontId="8" fillId="0" borderId="5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right"/>
    </xf>
    <xf numFmtId="0" fontId="5" fillId="0" borderId="7" xfId="0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horizontal="center"/>
    </xf>
    <xf numFmtId="0" fontId="10" fillId="0" borderId="5" xfId="0" applyFont="1" applyFill="1" applyBorder="1" applyAlignment="1" applyProtection="1">
      <alignment horizontal="center"/>
    </xf>
    <xf numFmtId="0" fontId="11" fillId="0" borderId="5" xfId="0" applyFont="1" applyFill="1" applyBorder="1" applyAlignment="1" applyProtection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/>
    </xf>
    <xf numFmtId="0" fontId="6" fillId="5" borderId="4" xfId="0" applyFont="1" applyFill="1" applyBorder="1" applyAlignment="1" applyProtection="1">
      <alignment horizontal="center"/>
    </xf>
    <xf numFmtId="0" fontId="6" fillId="5" borderId="0" xfId="0" applyFont="1" applyFill="1" applyBorder="1" applyAlignment="1" applyProtection="1">
      <alignment horizontal="center"/>
    </xf>
    <xf numFmtId="0" fontId="6" fillId="5" borderId="5" xfId="0" applyFont="1" applyFill="1" applyBorder="1" applyAlignment="1" applyProtection="1">
      <alignment horizontal="center"/>
    </xf>
    <xf numFmtId="164" fontId="4" fillId="3" borderId="0" xfId="0" applyNumberFormat="1" applyFont="1" applyFill="1" applyBorder="1" applyAlignment="1" applyProtection="1">
      <alignment horizontal="center" vertical="center"/>
      <protection locked="0"/>
    </xf>
    <xf numFmtId="168" fontId="4" fillId="3" borderId="9" xfId="0" applyNumberFormat="1" applyFont="1" applyFill="1" applyBorder="1" applyAlignment="1" applyProtection="1">
      <alignment horizontal="center" vertical="center"/>
      <protection locked="0"/>
    </xf>
    <xf numFmtId="171" fontId="4" fillId="0" borderId="0" xfId="0" applyNumberFormat="1" applyFont="1" applyFill="1" applyBorder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9D9D9"/>
      <color rgb="FF2549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ktorymbanku.p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wktorymbanku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tabSelected="1" workbookViewId="0"/>
  </sheetViews>
  <sheetFormatPr defaultColWidth="0" defaultRowHeight="13.8" zeroHeight="1" x14ac:dyDescent="0.3"/>
  <cols>
    <col min="1" max="1" width="1.77734375" style="8" customWidth="1"/>
    <col min="2" max="2" width="37.88671875" style="9" customWidth="1"/>
    <col min="3" max="3" width="15.6640625" style="9" customWidth="1"/>
    <col min="4" max="4" width="12" style="9" customWidth="1"/>
    <col min="5" max="5" width="0.6640625" style="9" customWidth="1"/>
    <col min="6" max="16384" width="8.88671875" style="9" hidden="1"/>
  </cols>
  <sheetData>
    <row r="1" spans="1:4" s="1" customFormat="1" ht="3" customHeight="1" x14ac:dyDescent="0.25"/>
    <row r="2" spans="1:4" s="1" customFormat="1" ht="18" customHeight="1" x14ac:dyDescent="0.35">
      <c r="B2" s="2" t="s">
        <v>14</v>
      </c>
    </row>
    <row r="3" spans="1:4" s="1" customFormat="1" ht="3" customHeight="1" x14ac:dyDescent="0.25"/>
    <row r="4" spans="1:4" s="3" customFormat="1" ht="13.8" customHeight="1" x14ac:dyDescent="0.3">
      <c r="B4" s="5" t="s">
        <v>2</v>
      </c>
    </row>
    <row r="5" spans="1:4" s="3" customFormat="1" x14ac:dyDescent="0.3">
      <c r="B5" s="6" t="s">
        <v>15</v>
      </c>
    </row>
    <row r="6" spans="1:4" s="3" customFormat="1" ht="6" customHeight="1" x14ac:dyDescent="0.3">
      <c r="D6" s="4"/>
    </row>
    <row r="7" spans="1:4" s="3" customFormat="1" ht="3" customHeight="1" x14ac:dyDescent="0.3">
      <c r="B7" s="17"/>
      <c r="C7" s="18"/>
      <c r="D7" s="19"/>
    </row>
    <row r="8" spans="1:4" s="7" customFormat="1" x14ac:dyDescent="0.3">
      <c r="A8" s="3"/>
      <c r="B8" s="33" t="s">
        <v>16</v>
      </c>
      <c r="C8" s="34"/>
      <c r="D8" s="35"/>
    </row>
    <row r="9" spans="1:4" ht="3" customHeight="1" x14ac:dyDescent="0.3">
      <c r="B9" s="20"/>
      <c r="D9" s="21"/>
    </row>
    <row r="10" spans="1:4" x14ac:dyDescent="0.3">
      <c r="B10" s="22" t="s">
        <v>0</v>
      </c>
      <c r="C10" s="10"/>
      <c r="D10" s="23" t="s">
        <v>3</v>
      </c>
    </row>
    <row r="11" spans="1:4" x14ac:dyDescent="0.3">
      <c r="B11" s="22" t="s">
        <v>1</v>
      </c>
      <c r="C11" s="11"/>
      <c r="D11" s="23" t="s">
        <v>4</v>
      </c>
    </row>
    <row r="12" spans="1:4" x14ac:dyDescent="0.3">
      <c r="B12" s="22" t="s">
        <v>6</v>
      </c>
      <c r="C12" s="10"/>
      <c r="D12" s="23" t="s">
        <v>5</v>
      </c>
    </row>
    <row r="13" spans="1:4" x14ac:dyDescent="0.3">
      <c r="B13" s="22" t="s">
        <v>28</v>
      </c>
      <c r="C13" s="39"/>
      <c r="D13" s="23" t="s">
        <v>29</v>
      </c>
    </row>
    <row r="14" spans="1:4" ht="6" customHeight="1" x14ac:dyDescent="0.3">
      <c r="B14" s="20"/>
      <c r="D14" s="23"/>
    </row>
    <row r="15" spans="1:4" x14ac:dyDescent="0.3">
      <c r="B15" s="36" t="s">
        <v>18</v>
      </c>
      <c r="C15" s="37"/>
      <c r="D15" s="38"/>
    </row>
    <row r="16" spans="1:4" ht="3" customHeight="1" x14ac:dyDescent="0.3">
      <c r="B16" s="24"/>
      <c r="D16" s="23"/>
    </row>
    <row r="17" spans="2:4" x14ac:dyDescent="0.3">
      <c r="B17" s="22" t="s">
        <v>7</v>
      </c>
      <c r="C17" s="12">
        <f>IFERROR(0,VLOOKUP(C13,B28:C31,2))</f>
        <v>0</v>
      </c>
      <c r="D17" s="23" t="s">
        <v>3</v>
      </c>
    </row>
    <row r="18" spans="2:4" x14ac:dyDescent="0.3">
      <c r="B18" s="25" t="s">
        <v>8</v>
      </c>
      <c r="C18" s="13">
        <f>C17*0.81</f>
        <v>0</v>
      </c>
      <c r="D18" s="26" t="s">
        <v>3</v>
      </c>
    </row>
    <row r="19" spans="2:4" x14ac:dyDescent="0.3">
      <c r="B19" s="22" t="s">
        <v>9</v>
      </c>
      <c r="C19" s="12">
        <f>C10+C18</f>
        <v>0</v>
      </c>
      <c r="D19" s="23" t="s">
        <v>3</v>
      </c>
    </row>
    <row r="20" spans="2:4" ht="6.6" customHeight="1" x14ac:dyDescent="0.3">
      <c r="B20" s="20"/>
      <c r="D20" s="21"/>
    </row>
    <row r="21" spans="2:4" x14ac:dyDescent="0.3">
      <c r="B21" s="33" t="s">
        <v>10</v>
      </c>
      <c r="C21" s="34"/>
      <c r="D21" s="35"/>
    </row>
    <row r="22" spans="2:4" ht="3" customHeight="1" x14ac:dyDescent="0.3">
      <c r="B22" s="24"/>
      <c r="D22" s="23"/>
    </row>
    <row r="23" spans="2:4" x14ac:dyDescent="0.3">
      <c r="B23" s="22" t="s">
        <v>12</v>
      </c>
      <c r="C23" s="14"/>
      <c r="D23" s="16" t="s">
        <v>17</v>
      </c>
    </row>
    <row r="24" spans="2:4" x14ac:dyDescent="0.3">
      <c r="B24" s="22" t="s">
        <v>13</v>
      </c>
      <c r="C24" s="14"/>
      <c r="D24" s="16" t="s">
        <v>17</v>
      </c>
    </row>
    <row r="25" spans="2:4" x14ac:dyDescent="0.3">
      <c r="B25" s="22" t="s">
        <v>11</v>
      </c>
      <c r="C25" s="15">
        <f>C24-C23</f>
        <v>0</v>
      </c>
      <c r="D25" s="23" t="s">
        <v>5</v>
      </c>
    </row>
    <row r="26" spans="2:4" ht="6" customHeight="1" x14ac:dyDescent="0.3">
      <c r="B26" s="27"/>
      <c r="C26" s="28"/>
      <c r="D26" s="29"/>
    </row>
    <row r="27" spans="2:4" x14ac:dyDescent="0.3"/>
    <row r="28" spans="2:4" hidden="1" x14ac:dyDescent="0.3">
      <c r="B28" s="9" t="s">
        <v>30</v>
      </c>
      <c r="C28" s="40" t="str">
        <f t="shared" ref="C28:C29" si="0">IF(D28&lt;1,"błąd kapitalizacji",$C$10*(1+$C$11/D28)^(D28*$C$12/365)-$C$10)</f>
        <v>błąd kapitalizacji</v>
      </c>
      <c r="D28" s="41">
        <f>C12</f>
        <v>0</v>
      </c>
    </row>
    <row r="29" spans="2:4" hidden="1" x14ac:dyDescent="0.3">
      <c r="B29" s="9" t="s">
        <v>31</v>
      </c>
      <c r="C29" s="40" t="str">
        <f t="shared" si="0"/>
        <v>błąd kapitalizacji</v>
      </c>
      <c r="D29" s="41">
        <f>C12/30</f>
        <v>0</v>
      </c>
    </row>
    <row r="30" spans="2:4" hidden="1" x14ac:dyDescent="0.3">
      <c r="B30" s="9" t="s">
        <v>32</v>
      </c>
      <c r="C30" s="40" t="str">
        <f>IF(D30&lt;1,"błąd kapitalizacji",$C$10*(1+$C$11/D30)^(D30*$C$12/365)-$C$10)</f>
        <v>błąd kapitalizacji</v>
      </c>
      <c r="D30" s="41">
        <f>C12/91</f>
        <v>0</v>
      </c>
    </row>
    <row r="31" spans="2:4" hidden="1" x14ac:dyDescent="0.3">
      <c r="B31" s="9" t="s">
        <v>33</v>
      </c>
      <c r="C31" s="40">
        <f t="shared" ref="C31" si="1">IF(D31&lt;1,"błąd kapitalizacji",$C$10*(1+$C$11/D31)^(D31*$C$12/365)-$C$10)</f>
        <v>0</v>
      </c>
      <c r="D31" s="41">
        <v>1</v>
      </c>
    </row>
  </sheetData>
  <sheetProtection algorithmName="SHA-512" hashValue="JrZvaFC+yebfOb4JhswAUKxptAW30OKZ6u8rEWIeP0e4yqBXgsngO5Rhnk2TbJAhclYcPCPNUKpjQD9IFk9QIQ==" saltValue="9iXueeGqHNLQf2ziLrIocw==" spinCount="100000" sheet="1" objects="1" scenarios="1"/>
  <mergeCells count="3">
    <mergeCell ref="B8:D8"/>
    <mergeCell ref="B15:D15"/>
    <mergeCell ref="B21:D21"/>
  </mergeCells>
  <dataValidations count="5">
    <dataValidation type="decimal" operator="greaterThan" allowBlank="1" showInputMessage="1" showErrorMessage="1" sqref="C10">
      <formula1>0</formula1>
    </dataValidation>
    <dataValidation type="decimal" allowBlank="1" showInputMessage="1" showErrorMessage="1" sqref="C11">
      <formula1>0</formula1>
      <formula2>1</formula2>
    </dataValidation>
    <dataValidation type="whole" operator="greaterThan" allowBlank="1" showInputMessage="1" showErrorMessage="1" sqref="C12">
      <formula1>0</formula1>
    </dataValidation>
    <dataValidation type="date" operator="greaterThan" allowBlank="1" showInputMessage="1" showErrorMessage="1" sqref="C23:C24">
      <formula1>1</formula1>
    </dataValidation>
    <dataValidation type="list" operator="greaterThan" allowBlank="1" showInputMessage="1" showErrorMessage="1" sqref="C13">
      <formula1>$B$28:$B$31</formula1>
    </dataValidation>
  </dataValidations>
  <hyperlinks>
    <hyperlink ref="B5" r:id="rId1"/>
  </hyperlinks>
  <pageMargins left="0.7" right="0.7" top="0.75" bottom="0.75" header="0.3" footer="0.3"/>
  <pageSetup paperSize="9" orientation="portrait" horizontalDpi="4294967293" verticalDpi="4294967293" r:id="rId2"/>
  <ignoredErrors>
    <ignoredError sqref="C25 C19:C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ColWidth="0" defaultRowHeight="13.8" customHeight="1" zeroHeight="1" x14ac:dyDescent="0.3"/>
  <cols>
    <col min="1" max="1" width="1.77734375" style="8" customWidth="1"/>
    <col min="2" max="2" width="37.88671875" style="9" customWidth="1"/>
    <col min="3" max="3" width="15.6640625" style="9" customWidth="1"/>
    <col min="4" max="4" width="50" style="9" customWidth="1"/>
    <col min="5" max="5" width="0.6640625" style="9" customWidth="1"/>
    <col min="6" max="16384" width="8.88671875" style="9" hidden="1"/>
  </cols>
  <sheetData>
    <row r="1" spans="1:4" s="1" customFormat="1" ht="3" customHeight="1" x14ac:dyDescent="0.25"/>
    <row r="2" spans="1:4" s="1" customFormat="1" ht="18" customHeight="1" x14ac:dyDescent="0.35">
      <c r="B2" s="2" t="s">
        <v>19</v>
      </c>
    </row>
    <row r="3" spans="1:4" s="1" customFormat="1" ht="3" customHeight="1" x14ac:dyDescent="0.25"/>
    <row r="4" spans="1:4" s="3" customFormat="1" ht="13.8" customHeight="1" x14ac:dyDescent="0.3">
      <c r="B4" s="5" t="s">
        <v>2</v>
      </c>
    </row>
    <row r="5" spans="1:4" s="3" customFormat="1" x14ac:dyDescent="0.3">
      <c r="B5" s="6" t="s">
        <v>15</v>
      </c>
    </row>
    <row r="6" spans="1:4" s="3" customFormat="1" ht="6" customHeight="1" x14ac:dyDescent="0.3">
      <c r="D6" s="4"/>
    </row>
    <row r="7" spans="1:4" s="3" customFormat="1" ht="3" customHeight="1" x14ac:dyDescent="0.3">
      <c r="B7" s="17"/>
      <c r="C7" s="18"/>
      <c r="D7" s="19"/>
    </row>
    <row r="8" spans="1:4" s="7" customFormat="1" x14ac:dyDescent="0.3">
      <c r="A8" s="3"/>
      <c r="B8" s="33" t="s">
        <v>16</v>
      </c>
      <c r="C8" s="34"/>
      <c r="D8" s="35"/>
    </row>
    <row r="9" spans="1:4" ht="3" customHeight="1" x14ac:dyDescent="0.3">
      <c r="B9" s="20"/>
      <c r="D9" s="21"/>
    </row>
    <row r="10" spans="1:4" x14ac:dyDescent="0.3">
      <c r="B10" s="22" t="s">
        <v>0</v>
      </c>
      <c r="C10" s="10">
        <v>10000</v>
      </c>
      <c r="D10" s="30" t="s">
        <v>20</v>
      </c>
    </row>
    <row r="11" spans="1:4" x14ac:dyDescent="0.3">
      <c r="B11" s="22" t="s">
        <v>1</v>
      </c>
      <c r="C11" s="11">
        <v>0.04</v>
      </c>
      <c r="D11" s="30" t="s">
        <v>21</v>
      </c>
    </row>
    <row r="12" spans="1:4" x14ac:dyDescent="0.3">
      <c r="B12" s="22" t="s">
        <v>6</v>
      </c>
      <c r="C12" s="10">
        <v>92</v>
      </c>
      <c r="D12" s="30" t="s">
        <v>22</v>
      </c>
    </row>
    <row r="13" spans="1:4" ht="6" customHeight="1" x14ac:dyDescent="0.3">
      <c r="B13" s="20"/>
      <c r="D13" s="23"/>
    </row>
    <row r="14" spans="1:4" x14ac:dyDescent="0.3">
      <c r="B14" s="36" t="s">
        <v>18</v>
      </c>
      <c r="C14" s="37"/>
      <c r="D14" s="38"/>
    </row>
    <row r="15" spans="1:4" ht="3" customHeight="1" x14ac:dyDescent="0.3">
      <c r="B15" s="24"/>
      <c r="D15" s="23"/>
    </row>
    <row r="16" spans="1:4" x14ac:dyDescent="0.3">
      <c r="B16" s="22" t="s">
        <v>7</v>
      </c>
      <c r="C16" s="12">
        <f>C10*((C12*C11)/365)</f>
        <v>100.82191780821918</v>
      </c>
      <c r="D16" s="30" t="s">
        <v>25</v>
      </c>
    </row>
    <row r="17" spans="2:4" x14ac:dyDescent="0.3">
      <c r="B17" s="25" t="s">
        <v>8</v>
      </c>
      <c r="C17" s="13">
        <f>C10*((C12*C11*0.81)/365)</f>
        <v>81.665753424657538</v>
      </c>
      <c r="D17" s="31" t="s">
        <v>26</v>
      </c>
    </row>
    <row r="18" spans="2:4" x14ac:dyDescent="0.3">
      <c r="B18" s="22" t="s">
        <v>9</v>
      </c>
      <c r="C18" s="12">
        <f>C10+C17</f>
        <v>10081.665753424657</v>
      </c>
      <c r="D18" s="30" t="s">
        <v>27</v>
      </c>
    </row>
    <row r="19" spans="2:4" ht="6.6" customHeight="1" x14ac:dyDescent="0.3">
      <c r="B19" s="20"/>
      <c r="D19" s="21"/>
    </row>
    <row r="20" spans="2:4" x14ac:dyDescent="0.3">
      <c r="B20" s="33" t="s">
        <v>10</v>
      </c>
      <c r="C20" s="34"/>
      <c r="D20" s="35"/>
    </row>
    <row r="21" spans="2:4" ht="3" customHeight="1" x14ac:dyDescent="0.3">
      <c r="B21" s="24"/>
      <c r="D21" s="23"/>
    </row>
    <row r="22" spans="2:4" x14ac:dyDescent="0.3">
      <c r="B22" s="22" t="s">
        <v>12</v>
      </c>
      <c r="C22" s="14">
        <v>42495</v>
      </c>
      <c r="D22" s="32" t="s">
        <v>23</v>
      </c>
    </row>
    <row r="23" spans="2:4" x14ac:dyDescent="0.3">
      <c r="B23" s="22" t="s">
        <v>13</v>
      </c>
      <c r="C23" s="14">
        <v>42587</v>
      </c>
      <c r="D23" s="32" t="s">
        <v>24</v>
      </c>
    </row>
    <row r="24" spans="2:4" x14ac:dyDescent="0.3">
      <c r="B24" s="22" t="s">
        <v>11</v>
      </c>
      <c r="C24" s="15">
        <f>C23-C22</f>
        <v>92</v>
      </c>
      <c r="D24" s="30" t="s">
        <v>5</v>
      </c>
    </row>
    <row r="25" spans="2:4" ht="6" customHeight="1" x14ac:dyDescent="0.3">
      <c r="B25" s="27"/>
      <c r="C25" s="28"/>
      <c r="D25" s="29"/>
    </row>
    <row r="26" spans="2:4" x14ac:dyDescent="0.3"/>
    <row r="27" spans="2:4" hidden="1" x14ac:dyDescent="0.3"/>
  </sheetData>
  <sheetProtection algorithmName="SHA-512" hashValue="5YgU67H9l3T57A5gFPIrvAvUVl5QButNrBSTldIL0ZpoLQD4bRpuBYvbkfnkBS1lP549hF9ldhCyZ/+b1aLhxA==" saltValue="y7z/hYAkFLbys7MU7pa5cw==" spinCount="100000" sheet="1" objects="1" scenarios="1"/>
  <mergeCells count="3">
    <mergeCell ref="B8:D8"/>
    <mergeCell ref="B14:D14"/>
    <mergeCell ref="B20:D20"/>
  </mergeCells>
  <dataValidations count="4">
    <dataValidation type="date" operator="greaterThan" allowBlank="1" showInputMessage="1" showErrorMessage="1" sqref="C22:C23">
      <formula1>1</formula1>
    </dataValidation>
    <dataValidation type="whole" operator="greaterThan" allowBlank="1" showInputMessage="1" showErrorMessage="1" sqref="C12">
      <formula1>0</formula1>
    </dataValidation>
    <dataValidation type="decimal" allowBlank="1" showInputMessage="1" showErrorMessage="1" sqref="C11">
      <formula1>0</formula1>
      <formula2>1</formula2>
    </dataValidation>
    <dataValidation type="decimal" operator="greaterThan" allowBlank="1" showInputMessage="1" showErrorMessage="1" sqref="C10">
      <formula1>0</formula1>
    </dataValidation>
  </dataValidations>
  <hyperlinks>
    <hyperlink ref="B5" r:id="rId1"/>
  </hyperlinks>
  <pageMargins left="0.7" right="0.7" top="0.75" bottom="0.7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kalkulator</vt:lpstr>
      <vt:lpstr>przykład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2016-09-25T16:31:47Z</dcterms:created>
  <dcterms:modified xsi:type="dcterms:W3CDTF">2017-10-10T19:59:31Z</dcterms:modified>
</cp:coreProperties>
</file>